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40" yWindow="195" windowWidth="20115" windowHeight="7875" activeTab="3"/>
  </bookViews>
  <sheets>
    <sheet name="120на140" sheetId="4" r:id="rId1"/>
    <sheet name="160на140" sheetId="1" r:id="rId2"/>
    <sheet name="200 на 140" sheetId="2" r:id="rId3"/>
    <sheet name="200 на 200" sheetId="3" r:id="rId4"/>
  </sheets>
  <definedNames/>
  <calcPr calcId="145621"/>
</workbook>
</file>

<file path=xl/sharedStrings.xml><?xml version="1.0" encoding="utf-8"?>
<sst xmlns="http://schemas.openxmlformats.org/spreadsheetml/2006/main" count="112" uniqueCount="34">
  <si>
    <t>Спецификация</t>
  </si>
  <si>
    <t>п/п</t>
  </si>
  <si>
    <t>Наименование</t>
  </si>
  <si>
    <t>Сечение, мм</t>
  </si>
  <si>
    <t>Длина, п.м.</t>
  </si>
  <si>
    <t>Объем,м3</t>
  </si>
  <si>
    <t>Примечание</t>
  </si>
  <si>
    <t>1 раздел: Внутренние и наружные стены</t>
  </si>
  <si>
    <t>Итого</t>
  </si>
  <si>
    <t>Баня: Бирюса</t>
  </si>
  <si>
    <t>S=  96м2</t>
  </si>
  <si>
    <t>Цена за м3,руб</t>
  </si>
  <si>
    <t>Стоимость,руб</t>
  </si>
  <si>
    <t>Брус клееный, профилированный с зарезанными чашками (сосна ) 200/140</t>
  </si>
  <si>
    <t>Брус массив (лиственница) строганный 200/140/6000</t>
  </si>
  <si>
    <t>Окладной венец, 12 шт.</t>
  </si>
  <si>
    <t>Брус клееный, не профилированный (сосна) 200/200/6000</t>
  </si>
  <si>
    <t>Столбы, 5 шт.</t>
  </si>
  <si>
    <t>2раздел: Перекрытия</t>
  </si>
  <si>
    <t>Брус массив (лиственница) 100/200/6000</t>
  </si>
  <si>
    <t>Балки потолок 22 шт.</t>
  </si>
  <si>
    <r>
      <t>Брус клееный,</t>
    </r>
    <r>
      <rPr>
        <sz val="10"/>
        <color theme="1"/>
        <rFont val="Times New Roman"/>
        <family val="1"/>
      </rPr>
      <t xml:space="preserve"> не профилированный (сосна) </t>
    </r>
    <r>
      <rPr>
        <sz val="10"/>
        <color rgb="FF000000"/>
        <rFont val="Times New Roman"/>
        <family val="1"/>
      </rPr>
      <t>95/200/6000</t>
    </r>
  </si>
  <si>
    <t>Балки пол 14 шт.</t>
  </si>
  <si>
    <t>3 раздел: Стропильная система</t>
  </si>
  <si>
    <t>Доска сухая не строганная, сосна, 50/196</t>
  </si>
  <si>
    <r>
      <t xml:space="preserve">Стропила, </t>
    </r>
    <r>
      <rPr>
        <sz val="10"/>
        <color theme="1"/>
        <rFont val="Times New Roman"/>
        <family val="1"/>
      </rPr>
      <t xml:space="preserve"> Шаг 650, 42 шт.</t>
    </r>
  </si>
  <si>
    <t>Доска сухая  не строганная, сосна, 100/25</t>
  </si>
  <si>
    <r>
      <t xml:space="preserve">Обрешетка, </t>
    </r>
    <r>
      <rPr>
        <sz val="10"/>
        <color theme="1"/>
        <rFont val="Times New Roman"/>
        <family val="1"/>
      </rPr>
      <t>Шаг 350, 50 шт.</t>
    </r>
  </si>
  <si>
    <t>Брус клееный, профилированный с зарезанными чашками (сосна ) 160/140</t>
  </si>
  <si>
    <t>Брус массив (лиственница) строганный 160/140/6000</t>
  </si>
  <si>
    <t>Брус клееный, профилированный с зарезанными чашками (сосна ) 200/200</t>
  </si>
  <si>
    <t>Брус массив (лиственница) строганный 200/200/6000</t>
  </si>
  <si>
    <t>Брус клееный, профилированный с зарезанными чашками (сосна ) 120/140</t>
  </si>
  <si>
    <t>Брус массив (лиственница) строганный 120/140/6000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</si>
</sst>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9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theme="9"/>
      <name val="Calibri"/>
      <family val="2"/>
      <scheme val="minor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20">
      <alignment/>
      <protection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6" fillId="0" borderId="0" xfId="0" applyFont="1" applyAlignment="1">
      <alignment horizontal="right"/>
    </xf>
    <xf numFmtId="43" fontId="0" fillId="0" borderId="0" xfId="0" applyNumberFormat="1"/>
    <xf numFmtId="43" fontId="6" fillId="0" borderId="1" xfId="2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/>
    </xf>
    <xf numFmtId="0" fontId="3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43" fontId="7" fillId="0" borderId="0" xfId="0" applyNumberFormat="1" applyFont="1"/>
    <xf numFmtId="0" fontId="8" fillId="0" borderId="0" xfId="0" applyFont="1" applyBorder="1" applyAlignment="1">
      <alignment/>
    </xf>
    <xf numFmtId="0" fontId="9" fillId="0" borderId="3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Финансовый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428625</xdr:colOff>
      <xdr:row>9</xdr:row>
      <xdr:rowOff>9525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81250" cy="26098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E1:M14"/>
  <sheetViews>
    <sheetView workbookViewId="0" topLeftCell="A1">
      <selection activeCell="K9" sqref="K9"/>
    </sheetView>
  </sheetViews>
  <sheetFormatPr defaultColWidth="9.140625" defaultRowHeight="15"/>
  <cols>
    <col min="1" max="1" width="11.00390625" style="1" customWidth="1"/>
    <col min="2" max="4" width="9.140625" style="1" customWidth="1"/>
    <col min="5" max="5" width="6.7109375" style="1" customWidth="1"/>
    <col min="6" max="6" width="15.140625" style="1" customWidth="1"/>
    <col min="7" max="7" width="15.8515625" style="1" customWidth="1"/>
    <col min="8" max="8" width="10.421875" style="1" customWidth="1"/>
    <col min="9" max="9" width="7.7109375" style="1" customWidth="1"/>
    <col min="10" max="10" width="15.140625" style="1" customWidth="1"/>
    <col min="11" max="12" width="15.28125" style="1" customWidth="1"/>
    <col min="13" max="13" width="17.57421875" style="1" customWidth="1"/>
    <col min="14" max="14" width="14.28125" style="1" customWidth="1"/>
    <col min="15" max="15" width="12.8515625" style="1" customWidth="1"/>
    <col min="16" max="16" width="16.28125" style="1" customWidth="1"/>
    <col min="17" max="17" width="14.28125" style="1" customWidth="1"/>
    <col min="18" max="18" width="7.57421875" style="1" customWidth="1"/>
    <col min="19" max="19" width="15.7109375" style="1" customWidth="1"/>
    <col min="20" max="20" width="10.140625" style="1" customWidth="1"/>
    <col min="21" max="21" width="9.140625" style="1" customWidth="1"/>
    <col min="22" max="22" width="8.28125" style="1" customWidth="1"/>
    <col min="23" max="23" width="13.140625" style="1" customWidth="1"/>
    <col min="24" max="24" width="9.140625" style="1" customWidth="1"/>
    <col min="25" max="25" width="11.8515625" style="1" customWidth="1"/>
    <col min="26" max="16384" width="9.140625" style="1" customWidth="1"/>
  </cols>
  <sheetData>
    <row r="1" spans="5:7" ht="21">
      <c r="E1" s="21" t="s">
        <v>0</v>
      </c>
      <c r="F1" s="21"/>
      <c r="G1"/>
    </row>
    <row r="2" spans="5:7" ht="18.75">
      <c r="E2" s="22" t="s">
        <v>9</v>
      </c>
      <c r="F2" s="22"/>
      <c r="G2" s="9" t="s">
        <v>10</v>
      </c>
    </row>
    <row r="3" spans="5:13" ht="31.5">
      <c r="E3" s="2" t="s">
        <v>1</v>
      </c>
      <c r="F3" s="2" t="s">
        <v>2</v>
      </c>
      <c r="G3" s="2" t="s">
        <v>3</v>
      </c>
      <c r="H3" s="2" t="s">
        <v>4</v>
      </c>
      <c r="I3" s="2" t="s">
        <v>5</v>
      </c>
      <c r="J3" s="2" t="s">
        <v>6</v>
      </c>
      <c r="K3" s="10" t="s">
        <v>11</v>
      </c>
      <c r="L3" s="3" t="s">
        <v>12</v>
      </c>
      <c r="M3"/>
    </row>
    <row r="4" spans="5:13" ht="15.75">
      <c r="E4" s="23" t="s">
        <v>7</v>
      </c>
      <c r="F4" s="24"/>
      <c r="G4" s="24"/>
      <c r="H4" s="24"/>
      <c r="I4" s="24"/>
      <c r="J4" s="24"/>
      <c r="K4" s="24"/>
      <c r="L4" s="25"/>
      <c r="M4"/>
    </row>
    <row r="5" spans="5:13" ht="27" customHeight="1">
      <c r="E5" s="8">
        <v>1</v>
      </c>
      <c r="F5" s="26" t="s">
        <v>32</v>
      </c>
      <c r="G5" s="27"/>
      <c r="H5" s="28"/>
      <c r="I5" s="8">
        <f>ROUND(47.62/200*120,2)</f>
        <v>28.57</v>
      </c>
      <c r="J5" s="7"/>
      <c r="K5" s="6">
        <v>24500</v>
      </c>
      <c r="L5" s="6">
        <f>I5*K5</f>
        <v>699965</v>
      </c>
      <c r="M5"/>
    </row>
    <row r="6" spans="5:13" ht="25.5">
      <c r="E6" s="8">
        <v>2</v>
      </c>
      <c r="F6" s="26" t="s">
        <v>33</v>
      </c>
      <c r="G6" s="27"/>
      <c r="H6" s="28"/>
      <c r="I6" s="8">
        <f>ROUND(2.88/200*120,2)</f>
        <v>1.73</v>
      </c>
      <c r="J6" s="7" t="s">
        <v>15</v>
      </c>
      <c r="K6" s="6">
        <v>21000</v>
      </c>
      <c r="L6" s="6">
        <f aca="true" t="shared" si="0" ref="L6:L7">I6*K6</f>
        <v>36330</v>
      </c>
      <c r="M6"/>
    </row>
    <row r="7" spans="5:13" ht="24" customHeight="1">
      <c r="E7" s="8">
        <v>3</v>
      </c>
      <c r="F7" s="26" t="s">
        <v>16</v>
      </c>
      <c r="G7" s="27"/>
      <c r="H7" s="28"/>
      <c r="I7" s="8">
        <v>0.84</v>
      </c>
      <c r="J7" s="7" t="s">
        <v>17</v>
      </c>
      <c r="K7" s="6">
        <v>22000</v>
      </c>
      <c r="L7" s="6">
        <f t="shared" si="0"/>
        <v>18480</v>
      </c>
      <c r="M7"/>
    </row>
    <row r="8" spans="5:13" ht="15.75">
      <c r="E8" s="23" t="s">
        <v>18</v>
      </c>
      <c r="F8" s="24"/>
      <c r="G8" s="24"/>
      <c r="H8" s="24"/>
      <c r="I8" s="24"/>
      <c r="J8" s="24"/>
      <c r="K8" s="24"/>
      <c r="L8" s="25"/>
      <c r="M8"/>
    </row>
    <row r="9" spans="5:13" ht="25.5">
      <c r="E9" s="8">
        <v>1</v>
      </c>
      <c r="F9" s="15" t="s">
        <v>19</v>
      </c>
      <c r="G9" s="16"/>
      <c r="H9" s="17"/>
      <c r="I9" s="11">
        <v>2.64</v>
      </c>
      <c r="J9" s="7" t="s">
        <v>20</v>
      </c>
      <c r="K9" s="6">
        <v>14000</v>
      </c>
      <c r="L9" s="6">
        <f>I9*K9</f>
        <v>36960</v>
      </c>
      <c r="M9"/>
    </row>
    <row r="10" spans="5:13" ht="23.25" customHeight="1">
      <c r="E10" s="8">
        <v>2</v>
      </c>
      <c r="F10" s="15" t="s">
        <v>21</v>
      </c>
      <c r="G10" s="16"/>
      <c r="H10" s="17"/>
      <c r="I10" s="11">
        <v>1.596</v>
      </c>
      <c r="J10" s="7" t="s">
        <v>22</v>
      </c>
      <c r="K10" s="6">
        <v>22000</v>
      </c>
      <c r="L10" s="6">
        <f>I10*K10</f>
        <v>35112</v>
      </c>
      <c r="M10"/>
    </row>
    <row r="11" spans="5:13" ht="15.75">
      <c r="E11" s="18" t="s">
        <v>23</v>
      </c>
      <c r="F11" s="19"/>
      <c r="G11" s="19"/>
      <c r="H11" s="19"/>
      <c r="I11" s="19"/>
      <c r="J11" s="19"/>
      <c r="K11" s="19"/>
      <c r="L11" s="20"/>
      <c r="M11"/>
    </row>
    <row r="12" spans="5:13" ht="25.5">
      <c r="E12" s="8">
        <v>1</v>
      </c>
      <c r="F12" s="15" t="s">
        <v>24</v>
      </c>
      <c r="G12" s="16"/>
      <c r="H12" s="17"/>
      <c r="I12" s="11">
        <v>2.47</v>
      </c>
      <c r="J12" s="12" t="s">
        <v>25</v>
      </c>
      <c r="K12" s="6">
        <v>11000</v>
      </c>
      <c r="L12" s="6">
        <f>I12*K12</f>
        <v>27170.000000000004</v>
      </c>
      <c r="M12"/>
    </row>
    <row r="13" spans="5:13" ht="25.5">
      <c r="E13" s="8">
        <v>2</v>
      </c>
      <c r="F13" s="15" t="s">
        <v>26</v>
      </c>
      <c r="G13" s="16"/>
      <c r="H13" s="17"/>
      <c r="I13" s="11">
        <v>0.75</v>
      </c>
      <c r="J13" s="12" t="s">
        <v>27</v>
      </c>
      <c r="K13" s="6">
        <v>10500</v>
      </c>
      <c r="L13" s="6">
        <f>I13*K13</f>
        <v>7875</v>
      </c>
      <c r="M13"/>
    </row>
    <row r="14" spans="5:13" ht="15">
      <c r="E14"/>
      <c r="F14"/>
      <c r="G14"/>
      <c r="H14"/>
      <c r="I14"/>
      <c r="J14"/>
      <c r="K14" s="4" t="s">
        <v>8</v>
      </c>
      <c r="L14" s="13">
        <f>L5+L6+L7+L9+L10+L12+L13</f>
        <v>861892</v>
      </c>
      <c r="M14" s="5">
        <f>L14-L5</f>
        <v>161927</v>
      </c>
    </row>
  </sheetData>
  <mergeCells count="12">
    <mergeCell ref="F10:H10"/>
    <mergeCell ref="E11:L11"/>
    <mergeCell ref="F12:H12"/>
    <mergeCell ref="F13:H13"/>
    <mergeCell ref="E1:F1"/>
    <mergeCell ref="E2:F2"/>
    <mergeCell ref="E4:L4"/>
    <mergeCell ref="F5:H5"/>
    <mergeCell ref="F6:H6"/>
    <mergeCell ref="F7:H7"/>
    <mergeCell ref="E8:L8"/>
    <mergeCell ref="F9:H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workbookViewId="0" topLeftCell="A4">
      <selection activeCell="G9" sqref="G9"/>
    </sheetView>
  </sheetViews>
  <sheetFormatPr defaultColWidth="9.140625" defaultRowHeight="15"/>
  <cols>
    <col min="1" max="1" width="8.00390625" style="0" customWidth="1"/>
    <col min="2" max="2" width="16.140625" style="0" customWidth="1"/>
    <col min="3" max="3" width="10.28125" style="0" customWidth="1"/>
    <col min="6" max="6" width="13.7109375" style="0" customWidth="1"/>
    <col min="7" max="7" width="14.00390625" style="0" customWidth="1"/>
    <col min="8" max="8" width="16.140625" style="0" customWidth="1"/>
    <col min="9" max="9" width="13.421875" style="0" customWidth="1"/>
    <col min="10" max="10" width="11.7109375" style="0" customWidth="1"/>
    <col min="11" max="11" width="13.57421875" style="0" customWidth="1"/>
    <col min="12" max="12" width="14.7109375" style="0" customWidth="1"/>
    <col min="13" max="13" width="12.00390625" style="0" customWidth="1"/>
  </cols>
  <sheetData>
    <row r="1" spans="1:2" ht="21">
      <c r="A1" s="21" t="s">
        <v>0</v>
      </c>
      <c r="B1" s="21"/>
    </row>
    <row r="2" spans="1:3" ht="18.75">
      <c r="A2" s="22" t="s">
        <v>9</v>
      </c>
      <c r="B2" s="22"/>
      <c r="C2" s="9" t="s">
        <v>10</v>
      </c>
    </row>
    <row r="3" spans="1:8" ht="31.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10" t="s">
        <v>11</v>
      </c>
      <c r="H3" s="3" t="s">
        <v>12</v>
      </c>
    </row>
    <row r="4" spans="1:8" ht="15.75">
      <c r="A4" s="23" t="s">
        <v>7</v>
      </c>
      <c r="B4" s="24"/>
      <c r="C4" s="24"/>
      <c r="D4" s="24"/>
      <c r="E4" s="24"/>
      <c r="F4" s="24"/>
      <c r="G4" s="24"/>
      <c r="H4" s="25"/>
    </row>
    <row r="5" spans="1:8" ht="30" customHeight="1">
      <c r="A5" s="8">
        <v>1</v>
      </c>
      <c r="B5" s="26" t="s">
        <v>28</v>
      </c>
      <c r="C5" s="27"/>
      <c r="D5" s="28"/>
      <c r="E5" s="8">
        <f>ROUND(47.62/200*160,2)</f>
        <v>38.1</v>
      </c>
      <c r="F5" s="7"/>
      <c r="G5" s="6">
        <v>24500</v>
      </c>
      <c r="H5" s="6">
        <f>E5*G5</f>
        <v>933450</v>
      </c>
    </row>
    <row r="6" spans="1:8" ht="25.5">
      <c r="A6" s="8">
        <v>2</v>
      </c>
      <c r="B6" s="26" t="s">
        <v>29</v>
      </c>
      <c r="C6" s="27"/>
      <c r="D6" s="28"/>
      <c r="E6" s="8">
        <f>ROUND(2.88/200*160,2)</f>
        <v>2.3</v>
      </c>
      <c r="F6" s="7" t="s">
        <v>15</v>
      </c>
      <c r="G6" s="6">
        <v>21000</v>
      </c>
      <c r="H6" s="6">
        <f aca="true" t="shared" si="0" ref="H6:H7">E6*G6</f>
        <v>48299.99999999999</v>
      </c>
    </row>
    <row r="7" spans="1:8" ht="27.75" customHeight="1">
      <c r="A7" s="8">
        <v>3</v>
      </c>
      <c r="B7" s="26" t="s">
        <v>16</v>
      </c>
      <c r="C7" s="27"/>
      <c r="D7" s="28"/>
      <c r="E7" s="8">
        <v>0.84</v>
      </c>
      <c r="F7" s="7" t="s">
        <v>17</v>
      </c>
      <c r="G7" s="6">
        <v>22000</v>
      </c>
      <c r="H7" s="6">
        <f t="shared" si="0"/>
        <v>18480</v>
      </c>
    </row>
    <row r="8" spans="1:8" ht="32.25" customHeight="1">
      <c r="A8" s="23" t="s">
        <v>18</v>
      </c>
      <c r="B8" s="24"/>
      <c r="C8" s="24"/>
      <c r="D8" s="24"/>
      <c r="E8" s="24"/>
      <c r="F8" s="24"/>
      <c r="G8" s="24"/>
      <c r="H8" s="25"/>
    </row>
    <row r="9" spans="1:8" ht="25.5">
      <c r="A9" s="8">
        <v>1</v>
      </c>
      <c r="B9" s="15" t="s">
        <v>19</v>
      </c>
      <c r="C9" s="16"/>
      <c r="D9" s="17"/>
      <c r="E9" s="11">
        <v>2.64</v>
      </c>
      <c r="F9" s="7" t="s">
        <v>20</v>
      </c>
      <c r="G9" s="6">
        <v>14000</v>
      </c>
      <c r="H9" s="6">
        <f>E9*G9</f>
        <v>36960</v>
      </c>
    </row>
    <row r="10" spans="1:8" ht="28.5" customHeight="1">
      <c r="A10" s="8">
        <v>2</v>
      </c>
      <c r="B10" s="15" t="s">
        <v>21</v>
      </c>
      <c r="C10" s="16"/>
      <c r="D10" s="17"/>
      <c r="E10" s="11">
        <v>1.596</v>
      </c>
      <c r="F10" s="7" t="s">
        <v>22</v>
      </c>
      <c r="G10" s="6">
        <v>22000</v>
      </c>
      <c r="H10" s="6">
        <f>E10*G10</f>
        <v>35112</v>
      </c>
    </row>
    <row r="11" spans="1:8" ht="15.75">
      <c r="A11" s="18" t="s">
        <v>23</v>
      </c>
      <c r="B11" s="19"/>
      <c r="C11" s="19"/>
      <c r="D11" s="19"/>
      <c r="E11" s="19"/>
      <c r="F11" s="19"/>
      <c r="G11" s="19"/>
      <c r="H11" s="20"/>
    </row>
    <row r="12" spans="1:8" ht="25.5">
      <c r="A12" s="8">
        <v>1</v>
      </c>
      <c r="B12" s="15" t="s">
        <v>24</v>
      </c>
      <c r="C12" s="16"/>
      <c r="D12" s="17"/>
      <c r="E12" s="11">
        <v>2.47</v>
      </c>
      <c r="F12" s="12" t="s">
        <v>25</v>
      </c>
      <c r="G12" s="6">
        <v>11000</v>
      </c>
      <c r="H12" s="6">
        <f>E12*G12</f>
        <v>27170.000000000004</v>
      </c>
    </row>
    <row r="13" spans="1:8" ht="25.5">
      <c r="A13" s="8">
        <v>2</v>
      </c>
      <c r="B13" s="15" t="s">
        <v>26</v>
      </c>
      <c r="C13" s="16"/>
      <c r="D13" s="17"/>
      <c r="E13" s="11">
        <v>0.75</v>
      </c>
      <c r="F13" s="12" t="s">
        <v>27</v>
      </c>
      <c r="G13" s="6">
        <v>10500</v>
      </c>
      <c r="H13" s="6">
        <f>E13*G13</f>
        <v>7875</v>
      </c>
    </row>
    <row r="14" spans="7:9" ht="15">
      <c r="G14" s="4" t="s">
        <v>8</v>
      </c>
      <c r="H14" s="13">
        <f>H5+H6+H7+H9+H10+H12+H13</f>
        <v>1107347</v>
      </c>
      <c r="I14" s="5">
        <f>H14-H5</f>
        <v>173897</v>
      </c>
    </row>
  </sheetData>
  <mergeCells count="12">
    <mergeCell ref="B10:D10"/>
    <mergeCell ref="A11:H11"/>
    <mergeCell ref="B12:D12"/>
    <mergeCell ref="B13:D13"/>
    <mergeCell ref="A1:B1"/>
    <mergeCell ref="A2:B2"/>
    <mergeCell ref="B5:D5"/>
    <mergeCell ref="B6:D6"/>
    <mergeCell ref="B7:D7"/>
    <mergeCell ref="A8:H8"/>
    <mergeCell ref="B9:D9"/>
    <mergeCell ref="A4:H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workbookViewId="0" topLeftCell="A4">
      <selection activeCell="G9" sqref="G9"/>
    </sheetView>
  </sheetViews>
  <sheetFormatPr defaultColWidth="9.140625" defaultRowHeight="15"/>
  <cols>
    <col min="2" max="2" width="16.421875" style="0" customWidth="1"/>
    <col min="3" max="3" width="15.421875" style="0" customWidth="1"/>
    <col min="4" max="4" width="18.8515625" style="0" customWidth="1"/>
    <col min="5" max="5" width="14.421875" style="0" customWidth="1"/>
    <col min="6" max="6" width="13.57421875" style="0" customWidth="1"/>
    <col min="7" max="7" width="12.57421875" style="0" customWidth="1"/>
    <col min="8" max="8" width="16.8515625" style="0" customWidth="1"/>
    <col min="9" max="9" width="14.421875" style="0" customWidth="1"/>
  </cols>
  <sheetData>
    <row r="1" spans="1:2" ht="30" customHeight="1">
      <c r="A1" s="21" t="s">
        <v>0</v>
      </c>
      <c r="B1" s="21"/>
    </row>
    <row r="2" spans="1:8" ht="23.25" customHeight="1">
      <c r="A2" s="22" t="s">
        <v>9</v>
      </c>
      <c r="B2" s="22"/>
      <c r="C2" s="9" t="s">
        <v>10</v>
      </c>
      <c r="D2" s="9"/>
      <c r="E2" s="9"/>
      <c r="F2" s="9"/>
      <c r="G2" s="9"/>
      <c r="H2" s="9"/>
    </row>
    <row r="3" spans="1:8" ht="30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10" t="s">
        <v>11</v>
      </c>
      <c r="H3" s="3" t="s">
        <v>12</v>
      </c>
    </row>
    <row r="4" spans="1:8" ht="23.25" customHeight="1">
      <c r="A4" s="23" t="s">
        <v>7</v>
      </c>
      <c r="B4" s="24"/>
      <c r="C4" s="24"/>
      <c r="D4" s="24"/>
      <c r="E4" s="24"/>
      <c r="F4" s="24"/>
      <c r="G4" s="24"/>
      <c r="H4" s="25"/>
    </row>
    <row r="5" spans="1:8" ht="32.25" customHeight="1">
      <c r="A5" s="8">
        <v>1</v>
      </c>
      <c r="B5" s="26" t="s">
        <v>13</v>
      </c>
      <c r="C5" s="27"/>
      <c r="D5" s="28"/>
      <c r="E5" s="8">
        <v>47.62</v>
      </c>
      <c r="F5" s="7"/>
      <c r="G5" s="6">
        <v>24500</v>
      </c>
      <c r="H5" s="6">
        <f>E5*G5</f>
        <v>1166690</v>
      </c>
    </row>
    <row r="6" spans="1:8" ht="25.5" customHeight="1">
      <c r="A6" s="8">
        <v>2</v>
      </c>
      <c r="B6" s="26" t="s">
        <v>14</v>
      </c>
      <c r="C6" s="27"/>
      <c r="D6" s="28"/>
      <c r="E6" s="8">
        <f>ROUND(2.88/200*140,2)</f>
        <v>2.02</v>
      </c>
      <c r="F6" s="7" t="s">
        <v>15</v>
      </c>
      <c r="G6" s="6">
        <v>21000</v>
      </c>
      <c r="H6" s="6">
        <f aca="true" t="shared" si="0" ref="H6:H7">E6*G6</f>
        <v>42420</v>
      </c>
    </row>
    <row r="7" spans="1:8" ht="22.5" customHeight="1">
      <c r="A7" s="8">
        <v>3</v>
      </c>
      <c r="B7" s="26" t="s">
        <v>16</v>
      </c>
      <c r="C7" s="27"/>
      <c r="D7" s="28"/>
      <c r="E7" s="8">
        <v>0.84</v>
      </c>
      <c r="F7" s="7" t="s">
        <v>17</v>
      </c>
      <c r="G7" s="6">
        <v>22000</v>
      </c>
      <c r="H7" s="6">
        <f t="shared" si="0"/>
        <v>18480</v>
      </c>
    </row>
    <row r="8" spans="1:8" ht="18.75" customHeight="1">
      <c r="A8" s="23" t="s">
        <v>18</v>
      </c>
      <c r="B8" s="24"/>
      <c r="C8" s="24"/>
      <c r="D8" s="24"/>
      <c r="E8" s="24"/>
      <c r="F8" s="24"/>
      <c r="G8" s="24"/>
      <c r="H8" s="25"/>
    </row>
    <row r="9" spans="1:8" ht="30.75" customHeight="1">
      <c r="A9" s="8">
        <v>1</v>
      </c>
      <c r="B9" s="15" t="s">
        <v>19</v>
      </c>
      <c r="C9" s="16"/>
      <c r="D9" s="17"/>
      <c r="E9" s="11">
        <v>2.64</v>
      </c>
      <c r="F9" s="7" t="s">
        <v>20</v>
      </c>
      <c r="G9" s="6">
        <v>14000</v>
      </c>
      <c r="H9" s="6">
        <f>E9*G9</f>
        <v>36960</v>
      </c>
    </row>
    <row r="10" spans="1:8" ht="32.25" customHeight="1">
      <c r="A10" s="8">
        <v>2</v>
      </c>
      <c r="B10" s="15" t="s">
        <v>21</v>
      </c>
      <c r="C10" s="16"/>
      <c r="D10" s="17"/>
      <c r="E10" s="11">
        <v>1.596</v>
      </c>
      <c r="F10" s="7" t="s">
        <v>22</v>
      </c>
      <c r="G10" s="6">
        <v>22000</v>
      </c>
      <c r="H10" s="6">
        <f>E10*G10</f>
        <v>35112</v>
      </c>
    </row>
    <row r="11" spans="1:8" ht="20.25" customHeight="1">
      <c r="A11" s="18" t="s">
        <v>23</v>
      </c>
      <c r="B11" s="19"/>
      <c r="C11" s="19"/>
      <c r="D11" s="19"/>
      <c r="E11" s="19"/>
      <c r="F11" s="19"/>
      <c r="G11" s="19"/>
      <c r="H11" s="20"/>
    </row>
    <row r="12" spans="1:8" ht="27.75" customHeight="1">
      <c r="A12" s="8">
        <v>1</v>
      </c>
      <c r="B12" s="15" t="s">
        <v>24</v>
      </c>
      <c r="C12" s="16"/>
      <c r="D12" s="17"/>
      <c r="E12" s="11">
        <v>2.47</v>
      </c>
      <c r="F12" s="12" t="s">
        <v>25</v>
      </c>
      <c r="G12" s="6">
        <v>11000</v>
      </c>
      <c r="H12" s="6">
        <f>E12*G12</f>
        <v>27170.000000000004</v>
      </c>
    </row>
    <row r="13" spans="1:8" ht="27" customHeight="1">
      <c r="A13" s="8">
        <v>2</v>
      </c>
      <c r="B13" s="15" t="s">
        <v>26</v>
      </c>
      <c r="C13" s="16"/>
      <c r="D13" s="17"/>
      <c r="E13" s="11">
        <v>0.75</v>
      </c>
      <c r="F13" s="12" t="s">
        <v>27</v>
      </c>
      <c r="G13" s="6">
        <v>10500</v>
      </c>
      <c r="H13" s="6">
        <f>E13*G13</f>
        <v>7875</v>
      </c>
    </row>
    <row r="14" spans="7:9" ht="15">
      <c r="G14" s="4" t="s">
        <v>8</v>
      </c>
      <c r="H14" s="13">
        <f>H5+H6+H7+H9+H10+H12+H13</f>
        <v>1334707</v>
      </c>
      <c r="I14" s="5">
        <f>H14-H5</f>
        <v>168017</v>
      </c>
    </row>
  </sheetData>
  <mergeCells count="12">
    <mergeCell ref="A1:B1"/>
    <mergeCell ref="A2:B2"/>
    <mergeCell ref="A4:H4"/>
    <mergeCell ref="B5:D5"/>
    <mergeCell ref="B6:D6"/>
    <mergeCell ref="B12:D12"/>
    <mergeCell ref="B13:D13"/>
    <mergeCell ref="B7:D7"/>
    <mergeCell ref="A8:H8"/>
    <mergeCell ref="B9:D9"/>
    <mergeCell ref="B10:D10"/>
    <mergeCell ref="A11:H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tabSelected="1" workbookViewId="0" topLeftCell="A1">
      <selection activeCell="L11" sqref="L11"/>
    </sheetView>
  </sheetViews>
  <sheetFormatPr defaultColWidth="9.140625" defaultRowHeight="15"/>
  <cols>
    <col min="1" max="1" width="8.140625" style="0" customWidth="1"/>
    <col min="2" max="2" width="15.8515625" style="0" customWidth="1"/>
    <col min="3" max="3" width="12.28125" style="0" customWidth="1"/>
    <col min="6" max="6" width="14.57421875" style="0" customWidth="1"/>
    <col min="7" max="7" width="12.28125" style="0" customWidth="1"/>
    <col min="8" max="8" width="19.140625" style="0" customWidth="1"/>
    <col min="9" max="9" width="15.8515625" style="0" customWidth="1"/>
  </cols>
  <sheetData>
    <row r="1" spans="1:2" ht="21">
      <c r="A1" s="21" t="s">
        <v>0</v>
      </c>
      <c r="B1" s="21"/>
    </row>
    <row r="2" spans="1:3" ht="23.25" customHeight="1">
      <c r="A2" s="22" t="s">
        <v>9</v>
      </c>
      <c r="B2" s="22"/>
      <c r="C2" s="14" t="s">
        <v>10</v>
      </c>
    </row>
    <row r="3" spans="1:8" ht="31.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10" t="s">
        <v>11</v>
      </c>
      <c r="H3" s="3" t="s">
        <v>12</v>
      </c>
    </row>
    <row r="4" spans="1:8" ht="15.75">
      <c r="A4" s="23" t="s">
        <v>7</v>
      </c>
      <c r="B4" s="24"/>
      <c r="C4" s="24"/>
      <c r="D4" s="24"/>
      <c r="E4" s="24"/>
      <c r="F4" s="24"/>
      <c r="G4" s="24"/>
      <c r="H4" s="25"/>
    </row>
    <row r="5" spans="1:8" ht="21.75" customHeight="1">
      <c r="A5" s="8">
        <v>1</v>
      </c>
      <c r="B5" s="26" t="s">
        <v>30</v>
      </c>
      <c r="C5" s="27"/>
      <c r="D5" s="28"/>
      <c r="E5" s="8">
        <f>ROUND(47.62/200*200*0.976,2)</f>
        <v>46.48</v>
      </c>
      <c r="F5" s="7"/>
      <c r="G5" s="6">
        <v>26000</v>
      </c>
      <c r="H5" s="6">
        <f>E5*G5</f>
        <v>1208480</v>
      </c>
    </row>
    <row r="6" spans="1:8" ht="25.5">
      <c r="A6" s="8">
        <v>2</v>
      </c>
      <c r="B6" s="26" t="s">
        <v>31</v>
      </c>
      <c r="C6" s="27"/>
      <c r="D6" s="28"/>
      <c r="E6" s="8">
        <f>ROUND(2.88/200*200,2)</f>
        <v>2.88</v>
      </c>
      <c r="F6" s="7" t="s">
        <v>15</v>
      </c>
      <c r="G6" s="6">
        <v>21000</v>
      </c>
      <c r="H6" s="6">
        <f aca="true" t="shared" si="0" ref="H6:H7">E6*G6</f>
        <v>60480</v>
      </c>
    </row>
    <row r="7" spans="1:8" ht="26.25" customHeight="1">
      <c r="A7" s="8">
        <v>3</v>
      </c>
      <c r="B7" s="26" t="s">
        <v>16</v>
      </c>
      <c r="C7" s="27"/>
      <c r="D7" s="28"/>
      <c r="E7" s="8">
        <v>0.84</v>
      </c>
      <c r="F7" s="7" t="s">
        <v>17</v>
      </c>
      <c r="G7" s="6">
        <v>22000</v>
      </c>
      <c r="H7" s="6">
        <f t="shared" si="0"/>
        <v>18480</v>
      </c>
    </row>
    <row r="8" spans="1:8" ht="15.75">
      <c r="A8" s="23" t="s">
        <v>18</v>
      </c>
      <c r="B8" s="24"/>
      <c r="C8" s="24"/>
      <c r="D8" s="24"/>
      <c r="E8" s="24"/>
      <c r="F8" s="24"/>
      <c r="G8" s="24"/>
      <c r="H8" s="25"/>
    </row>
    <row r="9" spans="1:8" ht="25.5">
      <c r="A9" s="8">
        <v>1</v>
      </c>
      <c r="B9" s="15" t="s">
        <v>19</v>
      </c>
      <c r="C9" s="16"/>
      <c r="D9" s="17"/>
      <c r="E9" s="11">
        <v>2.64</v>
      </c>
      <c r="F9" s="7" t="s">
        <v>20</v>
      </c>
      <c r="G9" s="6">
        <v>14000</v>
      </c>
      <c r="H9" s="6">
        <f>E9*G9</f>
        <v>36960</v>
      </c>
    </row>
    <row r="10" spans="1:8" ht="22.5" customHeight="1">
      <c r="A10" s="8">
        <v>2</v>
      </c>
      <c r="B10" s="15" t="s">
        <v>21</v>
      </c>
      <c r="C10" s="16"/>
      <c r="D10" s="17"/>
      <c r="E10" s="11">
        <v>1.596</v>
      </c>
      <c r="F10" s="7" t="s">
        <v>22</v>
      </c>
      <c r="G10" s="6">
        <v>22000</v>
      </c>
      <c r="H10" s="6">
        <f>E10*G10</f>
        <v>35112</v>
      </c>
    </row>
    <row r="11" spans="1:8" ht="15.75">
      <c r="A11" s="18" t="s">
        <v>23</v>
      </c>
      <c r="B11" s="19"/>
      <c r="C11" s="19"/>
      <c r="D11" s="19"/>
      <c r="E11" s="19"/>
      <c r="F11" s="19"/>
      <c r="G11" s="19"/>
      <c r="H11" s="20"/>
    </row>
    <row r="12" spans="1:8" ht="25.5">
      <c r="A12" s="8">
        <v>1</v>
      </c>
      <c r="B12" s="15" t="s">
        <v>24</v>
      </c>
      <c r="C12" s="16"/>
      <c r="D12" s="17"/>
      <c r="E12" s="11">
        <v>2.47</v>
      </c>
      <c r="F12" s="12" t="s">
        <v>25</v>
      </c>
      <c r="G12" s="6">
        <v>11000</v>
      </c>
      <c r="H12" s="6">
        <f>E12*G12</f>
        <v>27170.000000000004</v>
      </c>
    </row>
    <row r="13" spans="1:8" ht="25.5">
      <c r="A13" s="8">
        <v>2</v>
      </c>
      <c r="B13" s="15" t="s">
        <v>26</v>
      </c>
      <c r="C13" s="16"/>
      <c r="D13" s="17"/>
      <c r="E13" s="11">
        <v>0.75</v>
      </c>
      <c r="F13" s="12" t="s">
        <v>27</v>
      </c>
      <c r="G13" s="6">
        <v>10500</v>
      </c>
      <c r="H13" s="6">
        <f>E13*G13</f>
        <v>7875</v>
      </c>
    </row>
    <row r="14" spans="7:9" ht="15">
      <c r="G14" s="4" t="s">
        <v>8</v>
      </c>
      <c r="H14" s="13">
        <f>H5+H6+H7+H9+H10+H12+H13</f>
        <v>1394557</v>
      </c>
      <c r="I14" s="5">
        <f>H14-H5</f>
        <v>186077</v>
      </c>
    </row>
  </sheetData>
  <mergeCells count="12">
    <mergeCell ref="B10:D10"/>
    <mergeCell ref="A11:H11"/>
    <mergeCell ref="B12:D12"/>
    <mergeCell ref="B13:D13"/>
    <mergeCell ref="A1:B1"/>
    <mergeCell ref="A2:B2"/>
    <mergeCell ref="A4:H4"/>
    <mergeCell ref="B5:D5"/>
    <mergeCell ref="B6:D6"/>
    <mergeCell ref="B7:D7"/>
    <mergeCell ref="A8:H8"/>
    <mergeCell ref="B9:D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Yana</dc:creator>
  <cp:keywords/>
  <dc:description/>
  <cp:lastModifiedBy>Пользователь</cp:lastModifiedBy>
  <cp:lastPrinted>2012-06-21T08:13:10Z</cp:lastPrinted>
  <dcterms:created xsi:type="dcterms:W3CDTF">2012-04-18T05:46:59Z</dcterms:created>
  <dcterms:modified xsi:type="dcterms:W3CDTF">2012-08-10T02:03:26Z</dcterms:modified>
  <cp:category/>
  <cp:version/>
  <cp:contentType/>
  <cp:contentStatus/>
</cp:coreProperties>
</file>